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defaultThemeVersion="124226"/>
  <mc:AlternateContent xmlns:mc="http://schemas.openxmlformats.org/markup-compatibility/2006">
    <mc:Choice Requires="x15">
      <x15ac:absPath xmlns:x15ac="http://schemas.microsoft.com/office/spreadsheetml/2010/11/ac" url="S:\50 base carrière\14 rad_Cessation de fonction\09 Rupture conv fonct\01 procédure documentation\"/>
    </mc:Choice>
  </mc:AlternateContent>
  <xr:revisionPtr revIDLastSave="0" documentId="13_ncr:1_{849312AD-B3CD-44CF-AE34-0650E3703D4A}" xr6:coauthVersionLast="36" xr6:coauthVersionMax="36" xr10:uidLastSave="{00000000-0000-0000-0000-000000000000}"/>
  <bookViews>
    <workbookView xWindow="480" yWindow="30" windowWidth="22110" windowHeight="9555" xr2:uid="{00000000-000D-0000-FFFF-FFFF00000000}"/>
  </bookViews>
  <sheets>
    <sheet name="Feuil1" sheetId="1" r:id="rId1"/>
    <sheet name="Feuil2" sheetId="2" r:id="rId2"/>
    <sheet name="Feuil3" sheetId="3" r:id="rId3"/>
  </sheets>
  <definedNames>
    <definedName name="_xlnm.Print_Area" localSheetId="0">Feuil1!$A$1:$H$66</definedName>
  </definedNames>
  <calcPr calcId="191029"/>
</workbook>
</file>

<file path=xl/calcChain.xml><?xml version="1.0" encoding="utf-8"?>
<calcChain xmlns="http://schemas.openxmlformats.org/spreadsheetml/2006/main">
  <c r="C41" i="1" l="1"/>
  <c r="E41" i="1" s="1"/>
  <c r="F41" i="1" s="1"/>
  <c r="G41" i="1" s="1"/>
  <c r="D41" i="1"/>
  <c r="C42" i="1"/>
  <c r="E42" i="1" s="1"/>
  <c r="F42" i="1" s="1"/>
  <c r="G42" i="1" s="1"/>
  <c r="D42" i="1"/>
  <c r="C43" i="1"/>
  <c r="E43" i="1" s="1"/>
  <c r="F43" i="1" s="1"/>
  <c r="D43" i="1"/>
  <c r="G43" i="1" l="1"/>
  <c r="H43" i="1" s="1"/>
  <c r="H41" i="1"/>
  <c r="H42" i="1"/>
  <c r="G9" i="1"/>
  <c r="G63" i="1" s="1"/>
  <c r="C39" i="1"/>
  <c r="C40" i="1"/>
  <c r="C44" i="1"/>
  <c r="D32" i="1"/>
  <c r="D33" i="1"/>
  <c r="D34" i="1"/>
  <c r="D35" i="1"/>
  <c r="D36" i="1"/>
  <c r="D37" i="1"/>
  <c r="D38" i="1"/>
  <c r="D39" i="1"/>
  <c r="D40" i="1"/>
  <c r="D44" i="1"/>
  <c r="C38" i="1"/>
  <c r="C37" i="1"/>
  <c r="C36" i="1"/>
  <c r="E36" i="1" s="1"/>
  <c r="C35" i="1"/>
  <c r="C34" i="1"/>
  <c r="C33" i="1"/>
  <c r="C32" i="1"/>
  <c r="E32" i="1" s="1"/>
  <c r="C31" i="1"/>
  <c r="D31" i="1"/>
  <c r="C58" i="1"/>
  <c r="C56" i="1"/>
  <c r="C55" i="1"/>
  <c r="E33" i="1" l="1"/>
  <c r="F33" i="1" s="1"/>
  <c r="E37" i="1"/>
  <c r="F37" i="1" s="1"/>
  <c r="E44" i="1"/>
  <c r="F44" i="1" s="1"/>
  <c r="E40" i="1"/>
  <c r="F40" i="1" s="1"/>
  <c r="G40" i="1" s="1"/>
  <c r="H40" i="1" s="1"/>
  <c r="E38" i="1"/>
  <c r="F38" i="1" s="1"/>
  <c r="E34" i="1"/>
  <c r="F34" i="1" s="1"/>
  <c r="G34" i="1" s="1"/>
  <c r="E31" i="1"/>
  <c r="F31" i="1" s="1"/>
  <c r="E35" i="1"/>
  <c r="F35" i="1" s="1"/>
  <c r="G35" i="1" s="1"/>
  <c r="E39" i="1"/>
  <c r="G37" i="1"/>
  <c r="H37" i="1" s="1"/>
  <c r="F36" i="1"/>
  <c r="F32" i="1"/>
  <c r="G33" i="1" l="1"/>
  <c r="H33" i="1" s="1"/>
  <c r="G38" i="1"/>
  <c r="G31" i="1"/>
  <c r="H31" i="1" s="1"/>
  <c r="E46" i="1"/>
  <c r="G44" i="1"/>
  <c r="H44" i="1" s="1"/>
  <c r="F39" i="1"/>
  <c r="G39" i="1" s="1"/>
  <c r="H39" i="1" s="1"/>
  <c r="H35" i="1"/>
  <c r="G36" i="1"/>
  <c r="H36" i="1" s="1"/>
  <c r="H34" i="1"/>
  <c r="H38" i="1"/>
  <c r="G32" i="1"/>
  <c r="H32" i="1" s="1"/>
  <c r="F55" i="1" l="1"/>
  <c r="B55" i="1" s="1"/>
  <c r="D55" i="1" s="1"/>
  <c r="F46" i="1"/>
  <c r="G46" i="1" s="1"/>
  <c r="H46" i="1" s="1"/>
  <c r="F56" i="1" l="1"/>
  <c r="D65" i="1"/>
  <c r="B56" i="1" l="1"/>
  <c r="D56" i="1" s="1"/>
  <c r="F57" i="1"/>
  <c r="F58" i="1" s="1"/>
  <c r="B58" i="1" s="1"/>
  <c r="D58" i="1" s="1"/>
  <c r="B57" i="1" l="1"/>
  <c r="D57" i="1" s="1"/>
  <c r="D60" i="1" s="1"/>
</calcChain>
</file>

<file path=xl/sharedStrings.xml><?xml version="1.0" encoding="utf-8"?>
<sst xmlns="http://schemas.openxmlformats.org/spreadsheetml/2006/main" count="41" uniqueCount="37">
  <si>
    <t>jusqu'à 10 ans</t>
  </si>
  <si>
    <t xml:space="preserve">10 à 15 ans </t>
  </si>
  <si>
    <t>15 à 20 ans</t>
  </si>
  <si>
    <t>20 à 24 ans</t>
  </si>
  <si>
    <t>Remboursements de frais</t>
  </si>
  <si>
    <t>Majorations et indexations liées à une affectation outre-mer</t>
  </si>
  <si>
    <t>Indemnité de résidence à l'étranger</t>
  </si>
  <si>
    <t>Primes et indemnités de changement de résidence, de primo-affectation, liées à la mobilité géographique et aux restructurations</t>
  </si>
  <si>
    <t>Indemnités d'enseignement ou de jury et autres indemnités non directement liées à l'emploi.</t>
  </si>
  <si>
    <t>Lorsque l'agent avait un logement de fonction, le montant des primes et indemnités pris en compte est celui qu'il aurait perçu s'il n'avait pas bénéficié de ce logement</t>
  </si>
  <si>
    <t>1/ Rémunération brute année N -1</t>
  </si>
  <si>
    <t>3/ Calcul</t>
  </si>
  <si>
    <t>Calcul de l'Indemnité Spécifique de Rupture Conventionnelle</t>
  </si>
  <si>
    <t>durée jours</t>
  </si>
  <si>
    <t>à plafonner à 24 ans soit G 42</t>
  </si>
  <si>
    <t>Total Plancher</t>
  </si>
  <si>
    <t>P</t>
  </si>
  <si>
    <r>
      <t>ne peut pas non plus être supérieur à 1/12</t>
    </r>
    <r>
      <rPr>
        <b/>
        <i/>
        <vertAlign val="superscript"/>
        <sz val="10"/>
        <color theme="1"/>
        <rFont val="Arial"/>
        <family val="2"/>
      </rPr>
      <t>e</t>
    </r>
    <r>
      <rPr>
        <b/>
        <i/>
        <sz val="10"/>
        <color theme="1"/>
        <rFont val="Arial"/>
        <family val="2"/>
      </rPr>
      <t> de la rémunération brute annuelle par année d’ancienneté, dans la limite de 24 ans d’ancienneté, soit :</t>
    </r>
  </si>
  <si>
    <t>Total Plafond</t>
  </si>
  <si>
    <t>ans</t>
  </si>
  <si>
    <t>mois</t>
  </si>
  <si>
    <t>jours</t>
  </si>
  <si>
    <t>année(s)</t>
  </si>
  <si>
    <t>montants</t>
  </si>
  <si>
    <t>part retenue</t>
  </si>
  <si>
    <t>Compléter les cases oranges</t>
  </si>
  <si>
    <t xml:space="preserve">* éléments à exclure : </t>
  </si>
  <si>
    <t>coéf. de proratisation  (x/35)</t>
  </si>
  <si>
    <t>Rémunération brute versée l'année antérieure :</t>
  </si>
  <si>
    <r>
      <t>2/ Service effectif</t>
    </r>
    <r>
      <rPr>
        <b/>
        <u/>
        <vertAlign val="superscript"/>
        <sz val="14"/>
        <color theme="0"/>
        <rFont val="Calibri"/>
        <family val="2"/>
        <scheme val="minor"/>
      </rPr>
      <t>(1)</t>
    </r>
    <r>
      <rPr>
        <b/>
        <u/>
        <sz val="14"/>
        <color theme="0"/>
        <rFont val="Calibri"/>
        <family val="2"/>
        <scheme val="minor"/>
      </rPr>
      <t xml:space="preserve"> de l'agent dans les 3 versants de la fonction publique</t>
    </r>
  </si>
  <si>
    <t>Se reporter à la note pour le congé parental</t>
  </si>
  <si>
    <t>fin de période</t>
  </si>
  <si>
    <t>début de période</t>
  </si>
  <si>
    <r>
      <rPr>
        <b/>
        <i/>
        <sz val="11"/>
        <color rgb="FFFF0000"/>
        <rFont val="Calibri"/>
        <family val="2"/>
        <scheme val="minor"/>
      </rPr>
      <t xml:space="preserve">Attention, le calcul est ici proposé en années pleines. </t>
    </r>
    <r>
      <rPr>
        <i/>
        <sz val="11"/>
        <color rgb="FFFF0000"/>
        <rFont val="Calibri"/>
        <family val="2"/>
        <scheme val="minor"/>
      </rPr>
      <t xml:space="preserve">
Si le code du travail prévoit expressément qu'en cas d'année incomplète, l'indemnité est calculée proportionnellement au nombre de mois complets, la réglementation pour la fonction publique ne prévoit rien d'équivalent. 
Il convient de surveiller une éventuelle circulaire ministérielle venant préciser ce point.
</t>
    </r>
  </si>
  <si>
    <r>
      <t>(1) le décret précise que l'ancienneté tient compte des durées de services effectifs* accomplis dans la fonction publique de l'Etat, la fonction publique territoriale et dans la fonction publique hospitalière.
Pour le congé parental, faire la distinction entre les périodes accordées avant et après le 1er octobre 2012. Les positions hors activité et détachement, tel que la disponibilité pour les agents titulaires ou les congés sans traitement pour les agents contractuels</t>
    </r>
    <r>
      <rPr>
        <i/>
        <vertAlign val="superscript"/>
        <sz val="9"/>
        <color theme="1"/>
        <rFont val="Calibri"/>
        <family val="2"/>
        <scheme val="minor"/>
      </rPr>
      <t>(2)</t>
    </r>
    <r>
      <rPr>
        <i/>
        <sz val="9"/>
        <color theme="1"/>
        <rFont val="Calibri"/>
        <family val="2"/>
        <scheme val="minor"/>
      </rPr>
      <t xml:space="preserve"> doivent être décomptés. 
(2) Les congés des contractuels non assimilés à des périodes de travail effectif :
- congé sans droit à traitement pour raison de santé, pour maternité, paternité, accueil d’un enfant ou adoption, 
- Une partie du congé parental (La durée du congé parental est prise en compte dans sa totalité la première année puis pour moitié les années suivantes, pour le calcul de l'ancienneté ou de la durée de services effectifs exigées du congé parental).
- congé sans rémunération pour se rendre dans les D.O.M., les collectivités d’outre-mer, la Nouvelle-Calédonie ou à l’étranger en vue de l’adoption d’un ou plusieurs enfants, 
- congé pour raisons familiales prévu à l’article 15
- congé convenances personnelles prévu à l’article 17
- congé pour création d’entreprise prévu à l’article 18, 
- congé pour fonction gouvernementale ou mandat politique prévu à l’article 19,
- congé de mobilité prévu à l’article 35-2, 
- congé en vue de suivre un cycle préparatoire à un concours de la fonction publique ou période de stage préalable à une titularisation prévu à l’article 35-3, 
</t>
    </r>
  </si>
  <si>
    <t xml:space="preserve">Le montant de l'indemnité ne peut pas être inférieur aux montants suivants :
- 1/4 de mois de rémunération brute par année d'ancienneté pour les années jusqu'à 10 ans ;
- 2/5 de mois de rémunération brute par année d'ancienneté pour les années à partir de 10 ans et jusqu'à 15 ans ;
-1/2 mois de rémunération brute par année d'ancienneté à partir de 15 ans et jusqu'à 20 ans ;
- 3/5 de mois de rémunération brute par année d'ancienneté à partir de 20 ans et jusqu'à 24 ans.
</t>
  </si>
  <si>
    <r>
      <rPr>
        <b/>
        <i/>
        <sz val="11"/>
        <color rgb="FFFF0000"/>
        <rFont val="Calibri"/>
        <family val="2"/>
        <scheme val="minor"/>
      </rPr>
      <t xml:space="preserve">Prendre le montant </t>
    </r>
    <r>
      <rPr>
        <b/>
        <i/>
        <u/>
        <sz val="11"/>
        <color rgb="FFFF0000"/>
        <rFont val="Calibri"/>
        <family val="2"/>
        <scheme val="minor"/>
      </rPr>
      <t>réel</t>
    </r>
    <r>
      <rPr>
        <b/>
        <i/>
        <sz val="11"/>
        <color rgb="FFFF0000"/>
        <rFont val="Calibri"/>
        <family val="2"/>
        <scheme val="minor"/>
      </rPr>
      <t xml:space="preserve"> de l'année N-1 (incluant le régime indemnitaire perçu*) </t>
    </r>
    <r>
      <rPr>
        <i/>
        <sz val="11"/>
        <color rgb="FFFF0000"/>
        <rFont val="Calibri"/>
        <family val="2"/>
        <scheme val="minor"/>
      </rPr>
      <t xml:space="preserve">
Attention, en l'absence de réglementation le prévoyant et au regard de la jurisprudence sur l'indémnité de départ volontaire, un agent qui n'aurait pas perçu de rémunération l'année N-1 ou un agent à demi traitement ne pourra faire valoir une rémunération tel qu'il aurait pu la percevoir s'il avait occupé son emploi à temps plein.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</si>
</sst>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i/>
      <sz val="10"/>
      <color theme="1"/>
      <name val="Arial"/>
      <family val="2"/>
    </font>
    <font>
      <u/>
      <sz val="11"/>
      <color theme="10"/>
      <name val="Calibri"/>
      <family val="2"/>
      <scheme val="minor"/>
    </font>
    <font>
      <b/>
      <i/>
      <sz val="10"/>
      <color theme="1"/>
      <name val="Arial"/>
      <family val="2"/>
    </font>
    <font>
      <b/>
      <i/>
      <vertAlign val="superscript"/>
      <sz val="10"/>
      <color theme="1"/>
      <name val="Arial"/>
      <family val="2"/>
    </font>
    <font>
      <b/>
      <i/>
      <sz val="15"/>
      <color theme="0"/>
      <name val="Calibri"/>
      <family val="2"/>
      <scheme val="minor"/>
    </font>
    <font>
      <b/>
      <u/>
      <sz val="11"/>
      <color theme="0"/>
      <name val="Calibri"/>
      <family val="2"/>
      <scheme val="minor"/>
    </font>
    <font>
      <sz val="12"/>
      <name val="Arial"/>
      <family val="2"/>
    </font>
    <font>
      <i/>
      <sz val="11"/>
      <color rgb="FFFF0000"/>
      <name val="Calibri"/>
      <family val="2"/>
      <scheme val="minor"/>
    </font>
    <font>
      <sz val="11"/>
      <color theme="1"/>
      <name val="Wingdings 2"/>
      <family val="1"/>
      <charset val="2"/>
    </font>
    <font>
      <b/>
      <u/>
      <sz val="11"/>
      <color theme="10"/>
      <name val="Calibri"/>
      <family val="2"/>
      <scheme val="minor"/>
    </font>
    <font>
      <b/>
      <i/>
      <sz val="11"/>
      <color rgb="FFFF0000"/>
      <name val="Calibri"/>
      <family val="2"/>
      <scheme val="minor"/>
    </font>
    <font>
      <sz val="14"/>
      <color theme="0"/>
      <name val="Calibri"/>
      <family val="2"/>
      <scheme val="minor"/>
    </font>
    <font>
      <b/>
      <i/>
      <sz val="14"/>
      <color rgb="FF0070C0"/>
      <name val="Calibri"/>
      <family val="2"/>
      <scheme val="minor"/>
    </font>
    <font>
      <b/>
      <sz val="11"/>
      <name val="Calibri"/>
      <family val="2"/>
      <scheme val="minor"/>
    </font>
    <font>
      <i/>
      <sz val="11"/>
      <color theme="1"/>
      <name val="Calibri"/>
      <family val="2"/>
      <scheme val="minor"/>
    </font>
    <font>
      <b/>
      <i/>
      <sz val="11"/>
      <color rgb="FFC00000"/>
      <name val="Calibri"/>
      <family val="2"/>
      <scheme val="minor"/>
    </font>
    <font>
      <b/>
      <sz val="12"/>
      <name val="Arial"/>
      <family val="2"/>
    </font>
    <font>
      <sz val="12"/>
      <color theme="1"/>
      <name val="Arial"/>
      <family val="2"/>
    </font>
    <font>
      <i/>
      <sz val="12"/>
      <color theme="0" tint="-0.499984740745262"/>
      <name val="Arial"/>
      <family val="2"/>
    </font>
    <font>
      <b/>
      <u/>
      <sz val="14"/>
      <color theme="0"/>
      <name val="Calibri"/>
      <family val="2"/>
      <scheme val="minor"/>
    </font>
    <font>
      <b/>
      <i/>
      <sz val="18"/>
      <color theme="0"/>
      <name val="Calibri"/>
      <family val="2"/>
      <scheme val="minor"/>
    </font>
    <font>
      <sz val="12"/>
      <color theme="1"/>
      <name val="Calibri"/>
      <family val="2"/>
      <scheme val="minor"/>
    </font>
    <font>
      <b/>
      <u/>
      <sz val="14"/>
      <color theme="1"/>
      <name val="Calibri"/>
      <family val="2"/>
      <scheme val="minor"/>
    </font>
    <font>
      <b/>
      <u/>
      <vertAlign val="superscript"/>
      <sz val="14"/>
      <color theme="0"/>
      <name val="Calibri"/>
      <family val="2"/>
      <scheme val="minor"/>
    </font>
    <font>
      <u/>
      <sz val="8"/>
      <color theme="10"/>
      <name val="Calibri"/>
      <family val="2"/>
      <scheme val="minor"/>
    </font>
    <font>
      <b/>
      <i/>
      <u/>
      <sz val="11"/>
      <color rgb="FFFF0000"/>
      <name val="Calibri"/>
      <family val="2"/>
      <scheme val="minor"/>
    </font>
    <font>
      <i/>
      <sz val="9"/>
      <color theme="1"/>
      <name val="Calibri"/>
      <family val="2"/>
      <scheme val="minor"/>
    </font>
    <font>
      <i/>
      <vertAlign val="superscript"/>
      <sz val="9"/>
      <color theme="1"/>
      <name val="Calibri"/>
      <family val="2"/>
      <scheme val="minor"/>
    </font>
  </fonts>
  <fills count="5">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9" tint="0.39997558519241921"/>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right style="double">
        <color indexed="64"/>
      </right>
      <top/>
      <bottom/>
      <diagonal/>
    </border>
    <border>
      <left/>
      <right style="double">
        <color indexed="64"/>
      </right>
      <top style="double">
        <color indexed="64"/>
      </top>
      <bottom/>
      <diagonal/>
    </border>
    <border>
      <left style="thin">
        <color rgb="FF0070C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
      <left style="thin">
        <color theme="0"/>
      </left>
      <right style="thin">
        <color rgb="FF0070C0"/>
      </right>
      <top style="thin">
        <color theme="0"/>
      </top>
      <bottom style="thin">
        <color theme="0"/>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rgb="FF0070C0"/>
      </right>
      <top/>
      <bottom style="thin">
        <color theme="0"/>
      </bottom>
      <diagonal/>
    </border>
    <border>
      <left/>
      <right style="thin">
        <color theme="0"/>
      </right>
      <top style="thin">
        <color theme="0"/>
      </top>
      <bottom style="thin">
        <color theme="0"/>
      </bottom>
      <diagonal/>
    </border>
    <border>
      <left/>
      <right style="thin">
        <color rgb="FF0070C0"/>
      </right>
      <top style="thin">
        <color theme="0"/>
      </top>
      <bottom style="thin">
        <color theme="0"/>
      </bottom>
      <diagonal/>
    </border>
    <border>
      <left/>
      <right style="thin">
        <color rgb="FF0070C0"/>
      </right>
      <top/>
      <bottom/>
      <diagonal/>
    </border>
    <border>
      <left/>
      <right style="thin">
        <color rgb="FF0070C0"/>
      </right>
      <top style="thin">
        <color theme="0"/>
      </top>
      <bottom/>
      <diagonal/>
    </border>
    <border>
      <left style="thin">
        <color theme="4"/>
      </left>
      <right style="thin">
        <color rgb="FF0070C0"/>
      </right>
      <top style="thin">
        <color rgb="FF0070C0"/>
      </top>
      <bottom style="thin">
        <color rgb="FF0070C0"/>
      </bottom>
      <diagonal/>
    </border>
    <border>
      <left/>
      <right/>
      <top style="thin">
        <color theme="0"/>
      </top>
      <bottom style="thin">
        <color theme="0"/>
      </bottom>
      <diagonal/>
    </border>
    <border>
      <left style="thin">
        <color rgb="FF0070C0"/>
      </left>
      <right style="thin">
        <color rgb="FF0070C0"/>
      </right>
      <top style="thin">
        <color rgb="FF0070C0"/>
      </top>
      <bottom style="double">
        <color theme="4"/>
      </bottom>
      <diagonal/>
    </border>
    <border>
      <left/>
      <right/>
      <top style="double">
        <color theme="4"/>
      </top>
      <bottom/>
      <diagonal/>
    </border>
    <border>
      <left style="double">
        <color theme="4"/>
      </left>
      <right style="double">
        <color theme="4"/>
      </right>
      <top style="double">
        <color theme="4"/>
      </top>
      <bottom style="double">
        <color theme="4"/>
      </bottom>
      <diagonal/>
    </border>
    <border>
      <left style="thin">
        <color theme="0"/>
      </left>
      <right/>
      <top style="thin">
        <color theme="0"/>
      </top>
      <bottom style="thin">
        <color theme="0"/>
      </bottom>
      <diagonal/>
    </border>
    <border>
      <left/>
      <right style="thin">
        <color theme="0"/>
      </right>
      <top/>
      <bottom style="thin">
        <color theme="0"/>
      </bottom>
      <diagonal/>
    </border>
    <border>
      <left/>
      <right style="thin">
        <color theme="0"/>
      </right>
      <top/>
      <bottom/>
      <diagonal/>
    </border>
    <border>
      <left/>
      <right/>
      <top/>
      <bottom style="thin">
        <color theme="0"/>
      </bottom>
      <diagonal/>
    </border>
    <border>
      <left style="thin">
        <color theme="0"/>
      </left>
      <right style="thin">
        <color theme="0"/>
      </right>
      <top/>
      <bottom style="thin">
        <color theme="0"/>
      </bottom>
      <diagonal/>
    </border>
    <border>
      <left style="thin">
        <color rgb="FF0070C0"/>
      </left>
      <right/>
      <top/>
      <bottom/>
      <diagonal/>
    </border>
    <border>
      <left/>
      <right style="medium">
        <color indexed="64"/>
      </right>
      <top/>
      <bottom/>
      <diagonal/>
    </border>
    <border>
      <left/>
      <right/>
      <top style="thin">
        <color rgb="FF0070C0"/>
      </top>
      <bottom/>
      <diagonal/>
    </border>
    <border>
      <left/>
      <right/>
      <top/>
      <bottom style="double">
        <color theme="4"/>
      </bottom>
      <diagonal/>
    </border>
    <border>
      <left/>
      <right/>
      <top/>
      <bottom style="double">
        <color indexed="64"/>
      </bottom>
      <diagonal/>
    </border>
    <border>
      <left style="medium">
        <color indexed="64"/>
      </left>
      <right style="medium">
        <color indexed="64"/>
      </right>
      <top style="medium">
        <color indexed="64"/>
      </top>
      <bottom style="medium">
        <color theme="1"/>
      </bottom>
      <diagonal/>
    </border>
  </borders>
  <cellStyleXfs count="2">
    <xf numFmtId="0" fontId="0" fillId="0" borderId="0"/>
    <xf numFmtId="0" fontId="6" fillId="0" borderId="0" applyNumberFormat="0" applyFill="0" applyBorder="0" applyAlignment="0" applyProtection="0"/>
  </cellStyleXfs>
  <cellXfs count="104">
    <xf numFmtId="0" fontId="0" fillId="0" borderId="0" xfId="0"/>
    <xf numFmtId="10" fontId="0" fillId="0" borderId="0" xfId="0" applyNumberFormat="1"/>
    <xf numFmtId="0" fontId="0" fillId="0" borderId="0" xfId="0" applyBorder="1"/>
    <xf numFmtId="0" fontId="4" fillId="0" borderId="0" xfId="0" applyFont="1"/>
    <xf numFmtId="0" fontId="7" fillId="0" borderId="0" xfId="0" applyFont="1"/>
    <xf numFmtId="0" fontId="5" fillId="0" borderId="0" xfId="0" applyFont="1" applyAlignment="1">
      <alignment wrapText="1"/>
    </xf>
    <xf numFmtId="0" fontId="0" fillId="2" borderId="0" xfId="0" applyFill="1"/>
    <xf numFmtId="0" fontId="3" fillId="2" borderId="0" xfId="0" applyFont="1" applyFill="1"/>
    <xf numFmtId="0" fontId="3" fillId="2" borderId="0" xfId="0" applyFont="1" applyFill="1" applyBorder="1"/>
    <xf numFmtId="164" fontId="0" fillId="0" borderId="1" xfId="0" applyNumberFormat="1" applyBorder="1"/>
    <xf numFmtId="164" fontId="0" fillId="0" borderId="2" xfId="0" applyNumberFormat="1" applyBorder="1"/>
    <xf numFmtId="0" fontId="3" fillId="0" borderId="0" xfId="0" applyFont="1"/>
    <xf numFmtId="0" fontId="3" fillId="0" borderId="0" xfId="0" applyFont="1" applyAlignment="1">
      <alignment vertical="center"/>
    </xf>
    <xf numFmtId="0" fontId="3" fillId="0" borderId="0" xfId="0" applyFont="1" applyBorder="1"/>
    <xf numFmtId="0" fontId="0" fillId="0" borderId="0" xfId="0" applyFont="1"/>
    <xf numFmtId="0" fontId="0" fillId="0" borderId="0" xfId="0" applyAlignment="1">
      <alignment horizontal="center"/>
    </xf>
    <xf numFmtId="0" fontId="0" fillId="0" borderId="0" xfId="0" applyAlignment="1">
      <alignment horizontal="justify" vertical="justify"/>
    </xf>
    <xf numFmtId="0" fontId="5" fillId="0" borderId="0" xfId="0" applyFont="1" applyAlignment="1">
      <alignment horizontal="justify" vertical="justify"/>
    </xf>
    <xf numFmtId="0" fontId="13" fillId="0" borderId="0" xfId="0" applyFont="1" applyAlignment="1">
      <alignment horizontal="right" vertical="justify"/>
    </xf>
    <xf numFmtId="0" fontId="14" fillId="0" borderId="0" xfId="1" applyFont="1" applyAlignment="1">
      <alignment horizontal="center" vertical="center"/>
    </xf>
    <xf numFmtId="0" fontId="10" fillId="3" borderId="0" xfId="0" applyFont="1" applyFill="1"/>
    <xf numFmtId="0" fontId="3" fillId="3" borderId="0" xfId="0" applyFont="1" applyFill="1"/>
    <xf numFmtId="0" fontId="3" fillId="3" borderId="0" xfId="0" applyFont="1" applyFill="1" applyBorder="1"/>
    <xf numFmtId="0" fontId="0" fillId="3" borderId="0" xfId="0" applyFill="1"/>
    <xf numFmtId="0" fontId="12" fillId="0" borderId="0" xfId="0" applyNumberFormat="1" applyFont="1" applyAlignment="1">
      <alignment horizontal="justify" vertical="justify" wrapText="1"/>
    </xf>
    <xf numFmtId="0" fontId="0" fillId="0" borderId="3" xfId="0" applyBorder="1"/>
    <xf numFmtId="164" fontId="2" fillId="0" borderId="4" xfId="0" applyNumberFormat="1" applyFont="1" applyBorder="1"/>
    <xf numFmtId="164" fontId="2" fillId="0" borderId="5" xfId="0" applyNumberFormat="1" applyFont="1" applyBorder="1"/>
    <xf numFmtId="0" fontId="16" fillId="0" borderId="0" xfId="0" applyFont="1"/>
    <xf numFmtId="164" fontId="3" fillId="3" borderId="0" xfId="0" applyNumberFormat="1" applyFont="1" applyFill="1" applyBorder="1"/>
    <xf numFmtId="0" fontId="0" fillId="0" borderId="5" xfId="0" applyBorder="1"/>
    <xf numFmtId="164" fontId="2" fillId="0" borderId="7" xfId="0" applyNumberFormat="1" applyFont="1" applyBorder="1" applyAlignment="1">
      <alignment vertical="center"/>
    </xf>
    <xf numFmtId="0" fontId="12" fillId="3" borderId="0" xfId="0" applyFont="1" applyFill="1" applyAlignment="1">
      <alignment horizontal="justify" vertical="justify" wrapText="1"/>
    </xf>
    <xf numFmtId="0" fontId="2" fillId="0" borderId="0" xfId="0" applyFont="1" applyAlignment="1">
      <alignment horizontal="center"/>
    </xf>
    <xf numFmtId="0" fontId="18" fillId="0" borderId="0" xfId="0" applyFont="1" applyAlignment="1">
      <alignment horizontal="center"/>
    </xf>
    <xf numFmtId="0" fontId="9" fillId="3" borderId="0" xfId="0" applyFont="1" applyFill="1" applyAlignment="1">
      <alignment horizontal="center" vertical="center"/>
    </xf>
    <xf numFmtId="0" fontId="19" fillId="3" borderId="0" xfId="0" applyFont="1" applyFill="1"/>
    <xf numFmtId="0" fontId="0" fillId="0" borderId="0" xfId="0" applyAlignment="1">
      <alignment vertical="center"/>
    </xf>
    <xf numFmtId="0" fontId="24" fillId="2" borderId="0" xfId="0" applyFont="1" applyFill="1" applyAlignment="1">
      <alignment vertical="center"/>
    </xf>
    <xf numFmtId="0" fontId="1" fillId="2" borderId="8" xfId="0" applyFont="1" applyFill="1" applyBorder="1" applyAlignment="1">
      <alignment horizontal="center" vertical="center" wrapText="1"/>
    </xf>
    <xf numFmtId="0" fontId="3" fillId="2" borderId="8" xfId="0" applyFont="1" applyFill="1" applyBorder="1" applyAlignment="1">
      <alignment horizontal="center" vertical="center"/>
    </xf>
    <xf numFmtId="14" fontId="0" fillId="4" borderId="8" xfId="0" applyNumberFormat="1" applyFill="1" applyBorder="1" applyAlignment="1">
      <alignment horizontal="center" vertical="center"/>
    </xf>
    <xf numFmtId="1" fontId="11" fillId="3" borderId="8" xfId="0" applyNumberFormat="1" applyFont="1" applyFill="1" applyBorder="1" applyAlignment="1" applyProtection="1">
      <alignment horizontal="center" vertical="center"/>
    </xf>
    <xf numFmtId="1" fontId="23" fillId="3" borderId="8" xfId="0" applyNumberFormat="1" applyFont="1" applyFill="1" applyBorder="1" applyAlignment="1" applyProtection="1">
      <alignment horizontal="center"/>
    </xf>
    <xf numFmtId="1" fontId="23" fillId="3" borderId="9" xfId="0" applyNumberFormat="1" applyFont="1" applyFill="1" applyBorder="1" applyAlignment="1" applyProtection="1">
      <alignment horizontal="center"/>
    </xf>
    <xf numFmtId="0" fontId="0" fillId="0" borderId="11" xfId="0" applyBorder="1"/>
    <xf numFmtId="0" fontId="3" fillId="3" borderId="10"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5" xfId="0" applyFont="1" applyFill="1" applyBorder="1" applyAlignment="1">
      <alignment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2" xfId="0" applyFont="1" applyFill="1" applyBorder="1"/>
    <xf numFmtId="0" fontId="3" fillId="3" borderId="19" xfId="0" applyFont="1" applyFill="1" applyBorder="1" applyAlignment="1">
      <alignment horizontal="center" vertical="center"/>
    </xf>
    <xf numFmtId="1" fontId="11" fillId="3" borderId="18" xfId="0" applyNumberFormat="1" applyFont="1" applyFill="1" applyBorder="1" applyAlignment="1" applyProtection="1">
      <alignment horizontal="center" vertical="center"/>
    </xf>
    <xf numFmtId="1" fontId="11" fillId="3" borderId="20" xfId="0" applyNumberFormat="1" applyFont="1" applyFill="1" applyBorder="1" applyAlignment="1" applyProtection="1">
      <alignment horizontal="center" vertical="center"/>
    </xf>
    <xf numFmtId="0" fontId="0" fillId="0" borderId="21" xfId="0" applyBorder="1"/>
    <xf numFmtId="0" fontId="3" fillId="3" borderId="23" xfId="0" applyFont="1" applyFill="1" applyBorder="1"/>
    <xf numFmtId="1" fontId="21" fillId="3" borderId="22" xfId="0" applyNumberFormat="1" applyFont="1" applyFill="1" applyBorder="1" applyAlignment="1" applyProtection="1">
      <alignment horizont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xf numFmtId="0" fontId="1" fillId="3" borderId="14"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3" fillId="3" borderId="28" xfId="0" applyFont="1" applyFill="1" applyBorder="1" applyAlignment="1">
      <alignment horizontal="center" vertical="center"/>
    </xf>
    <xf numFmtId="164" fontId="26" fillId="4" borderId="1" xfId="0" applyNumberFormat="1" applyFont="1" applyFill="1" applyBorder="1" applyAlignment="1">
      <alignment horizontal="center" vertical="center"/>
    </xf>
    <xf numFmtId="0" fontId="24" fillId="3" borderId="0" xfId="0" applyFont="1" applyFill="1" applyAlignment="1">
      <alignment vertical="center"/>
    </xf>
    <xf numFmtId="0" fontId="27" fillId="3" borderId="0" xfId="0" applyFont="1" applyFill="1" applyAlignment="1">
      <alignment vertical="center"/>
    </xf>
    <xf numFmtId="0" fontId="0" fillId="3" borderId="0" xfId="0" applyFont="1" applyFill="1"/>
    <xf numFmtId="164" fontId="26" fillId="3" borderId="0" xfId="0" applyNumberFormat="1" applyFont="1" applyFill="1" applyBorder="1" applyAlignment="1">
      <alignment horizontal="center" vertical="center"/>
    </xf>
    <xf numFmtId="0" fontId="19" fillId="3" borderId="0" xfId="0" applyFont="1" applyFill="1" applyAlignment="1">
      <alignment horizontal="justify" vertical="justify" wrapText="1"/>
    </xf>
    <xf numFmtId="14" fontId="0" fillId="3" borderId="30" xfId="0" applyNumberFormat="1" applyFont="1" applyFill="1" applyBorder="1" applyAlignment="1">
      <alignment horizontal="center" vertical="center"/>
    </xf>
    <xf numFmtId="0" fontId="0" fillId="3" borderId="0"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23" xfId="0" applyFont="1" applyFill="1" applyBorder="1" applyAlignment="1">
      <alignment horizontal="center" vertical="center"/>
    </xf>
    <xf numFmtId="1" fontId="22" fillId="3" borderId="31" xfId="0" applyNumberFormat="1" applyFont="1" applyFill="1" applyBorder="1" applyAlignment="1" applyProtection="1">
      <alignment horizontal="center" vertical="center"/>
    </xf>
    <xf numFmtId="1" fontId="22" fillId="3" borderId="9" xfId="0" applyNumberFormat="1" applyFont="1" applyFill="1" applyBorder="1" applyAlignment="1" applyProtection="1">
      <alignment horizontal="center" vertical="center"/>
    </xf>
    <xf numFmtId="1" fontId="22" fillId="3" borderId="8" xfId="0" applyNumberFormat="1" applyFont="1" applyFill="1" applyBorder="1" applyAlignment="1" applyProtection="1">
      <alignment horizontal="center" vertical="center"/>
    </xf>
    <xf numFmtId="0" fontId="3" fillId="3" borderId="24" xfId="0" applyFont="1" applyFill="1" applyBorder="1"/>
    <xf numFmtId="0" fontId="3" fillId="3" borderId="26" xfId="0" applyFont="1" applyFill="1" applyBorder="1"/>
    <xf numFmtId="164" fontId="0" fillId="0" borderId="32" xfId="0" applyNumberFormat="1" applyBorder="1"/>
    <xf numFmtId="164" fontId="0" fillId="0" borderId="33" xfId="0" applyNumberFormat="1" applyBorder="1"/>
    <xf numFmtId="0" fontId="0" fillId="0" borderId="0" xfId="0" applyFont="1" applyAlignment="1">
      <alignment horizontal="center" vertical="center"/>
    </xf>
    <xf numFmtId="9" fontId="0" fillId="0" borderId="0" xfId="0" applyNumberFormat="1" applyAlignment="1">
      <alignment horizontal="center" vertical="center"/>
    </xf>
    <xf numFmtId="0" fontId="25" fillId="2" borderId="0" xfId="0" applyFont="1" applyFill="1" applyAlignment="1">
      <alignment horizontal="center" vertical="center"/>
    </xf>
    <xf numFmtId="0" fontId="5" fillId="0" borderId="0" xfId="0" applyFont="1" applyAlignment="1">
      <alignment horizontal="justify" vertical="justify" wrapText="1"/>
    </xf>
    <xf numFmtId="0" fontId="19" fillId="0" borderId="0" xfId="0" applyFont="1" applyAlignment="1">
      <alignment horizontal="justify" vertical="justify"/>
    </xf>
    <xf numFmtId="0" fontId="5" fillId="0" borderId="0" xfId="0" applyFont="1" applyAlignment="1">
      <alignment horizontal="justify" vertical="justify"/>
    </xf>
    <xf numFmtId="0" fontId="12" fillId="0" borderId="0" xfId="0" applyNumberFormat="1" applyFont="1" applyAlignment="1">
      <alignment horizontal="justify" vertical="justify" wrapText="1"/>
    </xf>
    <xf numFmtId="0" fontId="17" fillId="0" borderId="0" xfId="0" applyFont="1" applyBorder="1" applyAlignment="1">
      <alignment horizontal="right"/>
    </xf>
    <xf numFmtId="0" fontId="17" fillId="0" borderId="6" xfId="0" applyFont="1" applyBorder="1" applyAlignment="1">
      <alignment horizontal="right"/>
    </xf>
    <xf numFmtId="0" fontId="19" fillId="4" borderId="0" xfId="0" applyFont="1" applyFill="1" applyAlignment="1">
      <alignment horizontal="center" vertical="center"/>
    </xf>
    <xf numFmtId="0" fontId="20" fillId="0" borderId="0" xfId="0" applyFont="1" applyAlignment="1">
      <alignment horizontal="center" vertical="center" wrapText="1"/>
    </xf>
    <xf numFmtId="0" fontId="14" fillId="0" borderId="0" xfId="1" applyFont="1" applyAlignment="1">
      <alignment horizontal="center" vertical="center"/>
    </xf>
    <xf numFmtId="0" fontId="0" fillId="3" borderId="0" xfId="0" applyFont="1" applyFill="1" applyAlignment="1">
      <alignment horizontal="right" vertical="center"/>
    </xf>
    <xf numFmtId="0" fontId="0" fillId="3" borderId="29" xfId="0" applyFont="1" applyFill="1" applyBorder="1" applyAlignment="1">
      <alignment horizontal="right" vertical="center"/>
    </xf>
    <xf numFmtId="0" fontId="29" fillId="3" borderId="0" xfId="1" applyFont="1" applyFill="1" applyAlignment="1">
      <alignment horizontal="justify" vertical="justify" wrapText="1"/>
    </xf>
    <xf numFmtId="0" fontId="31" fillId="3" borderId="0" xfId="0" applyFont="1" applyFill="1" applyAlignment="1">
      <alignment horizontal="justify" vertical="justify" wrapText="1"/>
    </xf>
    <xf numFmtId="0" fontId="19" fillId="3" borderId="0" xfId="0" applyFont="1" applyFill="1" applyAlignment="1">
      <alignment horizontal="justify" vertical="justify" wrapText="1"/>
    </xf>
    <xf numFmtId="0" fontId="7" fillId="0" borderId="0" xfId="0" applyFont="1" applyBorder="1" applyAlignment="1">
      <alignment horizontal="left" wrapText="1"/>
    </xf>
    <xf numFmtId="0" fontId="12" fillId="3" borderId="0" xfId="0" applyFont="1" applyFill="1" applyAlignment="1">
      <alignment horizontal="justify" vertical="justify" wrapText="1"/>
    </xf>
    <xf numFmtId="0" fontId="17" fillId="0" borderId="0" xfId="0" applyFont="1" applyAlignment="1">
      <alignment horizontal="right"/>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47625</xdr:colOff>
      <xdr:row>28</xdr:row>
      <xdr:rowOff>161925</xdr:rowOff>
    </xdr:from>
    <xdr:to>
      <xdr:col>4</xdr:col>
      <xdr:colOff>723900</xdr:colOff>
      <xdr:row>45</xdr:row>
      <xdr:rowOff>104775</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962150" y="9467850"/>
          <a:ext cx="2552700" cy="34290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dg49.fr/iso_album/18-01_conge_parental.pdf" TargetMode="External"/><Relationship Id="rId1" Type="http://schemas.openxmlformats.org/officeDocument/2006/relationships/hyperlink" Target="https://www.legifrance.gouv.fr/affichTexte.do?cidTexte=JORFTEXT000039728021&amp;categorieLien=id"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6"/>
  <sheetViews>
    <sheetView tabSelected="1" view="pageBreakPreview" topLeftCell="A10" zoomScaleNormal="100" zoomScaleSheetLayoutView="100" workbookViewId="0">
      <selection activeCell="A31" sqref="A31:B32"/>
    </sheetView>
  </sheetViews>
  <sheetFormatPr baseColWidth="10" defaultRowHeight="15" x14ac:dyDescent="0.25"/>
  <cols>
    <col min="1" max="1" width="16.140625" customWidth="1"/>
    <col min="2" max="2" width="13.28515625" customWidth="1"/>
    <col min="3" max="3" width="14.140625" customWidth="1"/>
    <col min="4" max="4" width="14" customWidth="1"/>
    <col min="6" max="6" width="12.85546875" customWidth="1"/>
  </cols>
  <sheetData>
    <row r="1" spans="1:8" ht="14.45" customHeight="1" x14ac:dyDescent="0.25">
      <c r="A1" s="86" t="s">
        <v>12</v>
      </c>
      <c r="B1" s="86"/>
      <c r="C1" s="86"/>
      <c r="D1" s="86"/>
      <c r="E1" s="86"/>
      <c r="F1" s="86"/>
      <c r="G1" s="86"/>
      <c r="H1" s="86"/>
    </row>
    <row r="2" spans="1:8" ht="14.45" customHeight="1" x14ac:dyDescent="0.25">
      <c r="A2" s="86"/>
      <c r="B2" s="86"/>
      <c r="C2" s="86"/>
      <c r="D2" s="86"/>
      <c r="E2" s="86"/>
      <c r="F2" s="86"/>
      <c r="G2" s="86"/>
      <c r="H2" s="86"/>
    </row>
    <row r="3" spans="1:8" ht="14.45" customHeight="1" x14ac:dyDescent="0.25">
      <c r="A3" s="86"/>
      <c r="B3" s="86"/>
      <c r="C3" s="86"/>
      <c r="D3" s="86"/>
      <c r="E3" s="86"/>
      <c r="F3" s="86"/>
      <c r="G3" s="86"/>
      <c r="H3" s="86"/>
    </row>
    <row r="4" spans="1:8" ht="14.45" customHeight="1" x14ac:dyDescent="0.25">
      <c r="A4" s="35"/>
      <c r="B4" s="35"/>
      <c r="C4" s="35"/>
      <c r="D4" s="35"/>
      <c r="E4" s="35"/>
      <c r="F4" s="35"/>
      <c r="G4" s="35"/>
      <c r="H4" s="35"/>
    </row>
    <row r="5" spans="1:8" ht="30.75" customHeight="1" x14ac:dyDescent="0.25">
      <c r="A5" s="93" t="s">
        <v>25</v>
      </c>
      <c r="B5" s="93"/>
      <c r="C5" s="93"/>
      <c r="D5" s="37"/>
      <c r="E5" s="94"/>
      <c r="F5" s="94"/>
      <c r="G5" s="94"/>
      <c r="H5" s="94"/>
    </row>
    <row r="6" spans="1:8" x14ac:dyDescent="0.25">
      <c r="A6" s="36"/>
      <c r="B6" s="36"/>
    </row>
    <row r="7" spans="1:8" ht="27.75" customHeight="1" x14ac:dyDescent="0.25">
      <c r="A7" s="38" t="s">
        <v>10</v>
      </c>
      <c r="B7" s="6"/>
      <c r="C7" s="6"/>
      <c r="D7" s="6"/>
      <c r="E7" s="6"/>
      <c r="F7" s="6"/>
      <c r="G7" s="6"/>
      <c r="H7" s="6"/>
    </row>
    <row r="8" spans="1:8" ht="15.75" thickBot="1" x14ac:dyDescent="0.3">
      <c r="A8" s="36"/>
      <c r="B8" s="36"/>
    </row>
    <row r="9" spans="1:8" ht="27" customHeight="1" thickBot="1" x14ac:dyDescent="0.3">
      <c r="A9" s="96" t="s">
        <v>28</v>
      </c>
      <c r="B9" s="96"/>
      <c r="C9" s="97"/>
      <c r="D9" s="67"/>
      <c r="E9" s="21"/>
      <c r="F9" s="21"/>
      <c r="G9" s="29">
        <f>D9/12</f>
        <v>0</v>
      </c>
      <c r="H9" s="21"/>
    </row>
    <row r="10" spans="1:8" ht="15" customHeight="1" x14ac:dyDescent="0.25">
      <c r="A10" s="69"/>
      <c r="B10" s="70"/>
      <c r="C10" s="70"/>
      <c r="D10" s="71"/>
      <c r="E10" s="21"/>
      <c r="F10" s="21"/>
      <c r="G10" s="29"/>
      <c r="H10" s="21"/>
    </row>
    <row r="11" spans="1:8" ht="19.899999999999999" customHeight="1" x14ac:dyDescent="0.25">
      <c r="A11" s="90" t="s">
        <v>36</v>
      </c>
      <c r="B11" s="90"/>
      <c r="C11" s="90"/>
      <c r="D11" s="90"/>
      <c r="E11" s="90"/>
      <c r="F11" s="90"/>
      <c r="G11" s="90"/>
      <c r="H11" s="90"/>
    </row>
    <row r="12" spans="1:8" ht="54.75" customHeight="1" x14ac:dyDescent="0.25">
      <c r="A12" s="90"/>
      <c r="B12" s="90"/>
      <c r="C12" s="90"/>
      <c r="D12" s="90"/>
      <c r="E12" s="90"/>
      <c r="F12" s="90"/>
      <c r="G12" s="90"/>
      <c r="H12" s="90"/>
    </row>
    <row r="13" spans="1:8" ht="16.5" customHeight="1" x14ac:dyDescent="0.25">
      <c r="A13" s="24"/>
      <c r="B13" s="24"/>
      <c r="C13" s="24"/>
      <c r="D13" s="24"/>
      <c r="E13" s="24"/>
      <c r="F13" s="24"/>
      <c r="G13" s="24"/>
      <c r="H13" s="24"/>
    </row>
    <row r="14" spans="1:8" x14ac:dyDescent="0.25">
      <c r="A14" s="95" t="s">
        <v>26</v>
      </c>
      <c r="B14" s="95"/>
      <c r="D14" s="2"/>
    </row>
    <row r="15" spans="1:8" x14ac:dyDescent="0.25">
      <c r="A15" s="19"/>
      <c r="D15" s="2"/>
    </row>
    <row r="16" spans="1:8" x14ac:dyDescent="0.25">
      <c r="A16" s="18" t="s">
        <v>16</v>
      </c>
      <c r="B16" s="88" t="s">
        <v>4</v>
      </c>
      <c r="C16" s="88"/>
      <c r="D16" s="88"/>
      <c r="E16" s="88"/>
      <c r="F16" s="88"/>
    </row>
    <row r="17" spans="1:8" x14ac:dyDescent="0.25">
      <c r="A17" s="18" t="s">
        <v>16</v>
      </c>
      <c r="B17" s="89" t="s">
        <v>5</v>
      </c>
      <c r="C17" s="89"/>
      <c r="D17" s="89"/>
      <c r="E17" s="89"/>
      <c r="F17" s="89"/>
    </row>
    <row r="18" spans="1:8" x14ac:dyDescent="0.25">
      <c r="A18" s="18" t="s">
        <v>16</v>
      </c>
      <c r="B18" s="89" t="s">
        <v>6</v>
      </c>
      <c r="C18" s="89"/>
      <c r="D18" s="89"/>
      <c r="E18" s="89"/>
      <c r="F18" s="89"/>
    </row>
    <row r="19" spans="1:8" ht="27" customHeight="1" x14ac:dyDescent="0.25">
      <c r="A19" s="18" t="s">
        <v>16</v>
      </c>
      <c r="B19" s="87" t="s">
        <v>7</v>
      </c>
      <c r="C19" s="87"/>
      <c r="D19" s="87"/>
      <c r="E19" s="87"/>
      <c r="F19" s="87"/>
    </row>
    <row r="20" spans="1:8" x14ac:dyDescent="0.25">
      <c r="A20" s="18" t="s">
        <v>16</v>
      </c>
      <c r="B20" s="87" t="s">
        <v>8</v>
      </c>
      <c r="C20" s="87"/>
      <c r="D20" s="87"/>
      <c r="E20" s="87"/>
      <c r="F20" s="17"/>
    </row>
    <row r="21" spans="1:8" x14ac:dyDescent="0.25">
      <c r="A21" s="16"/>
      <c r="B21" s="87"/>
      <c r="C21" s="87"/>
      <c r="D21" s="87"/>
      <c r="E21" s="87"/>
      <c r="F21" s="17"/>
    </row>
    <row r="22" spans="1:8" ht="30.75" customHeight="1" x14ac:dyDescent="0.25">
      <c r="A22" s="87" t="s">
        <v>9</v>
      </c>
      <c r="B22" s="87"/>
      <c r="C22" s="87"/>
      <c r="D22" s="87"/>
      <c r="E22" s="87"/>
      <c r="F22" s="87"/>
    </row>
    <row r="23" spans="1:8" x14ac:dyDescent="0.25">
      <c r="A23" s="5"/>
      <c r="B23" s="5"/>
      <c r="C23" s="5"/>
      <c r="D23" s="5"/>
      <c r="E23" s="5"/>
      <c r="F23" s="5"/>
    </row>
    <row r="24" spans="1:8" ht="30" customHeight="1" x14ac:dyDescent="0.25">
      <c r="A24" s="38" t="s">
        <v>29</v>
      </c>
      <c r="B24" s="7"/>
      <c r="C24" s="7"/>
      <c r="D24" s="8"/>
      <c r="E24" s="7"/>
      <c r="F24" s="7"/>
      <c r="G24" s="6"/>
      <c r="H24" s="6"/>
    </row>
    <row r="25" spans="1:8" ht="15" customHeight="1" x14ac:dyDescent="0.25">
      <c r="A25" s="68"/>
      <c r="B25" s="21"/>
      <c r="C25" s="21"/>
      <c r="D25" s="22"/>
      <c r="E25" s="21"/>
      <c r="F25" s="21"/>
      <c r="G25" s="23"/>
      <c r="H25" s="23"/>
    </row>
    <row r="26" spans="1:8" ht="232.5" customHeight="1" x14ac:dyDescent="0.25">
      <c r="A26" s="99" t="s">
        <v>34</v>
      </c>
      <c r="B26" s="99"/>
      <c r="C26" s="99"/>
      <c r="D26" s="99"/>
      <c r="E26" s="99"/>
      <c r="F26" s="99"/>
      <c r="G26" s="99"/>
      <c r="H26" s="99"/>
    </row>
    <row r="27" spans="1:8" ht="15" customHeight="1" x14ac:dyDescent="0.25">
      <c r="A27" s="68"/>
      <c r="B27" s="21"/>
      <c r="C27" s="21"/>
      <c r="D27" s="22"/>
      <c r="E27" s="21"/>
      <c r="F27" s="21"/>
      <c r="G27" s="23"/>
      <c r="H27" s="23"/>
    </row>
    <row r="28" spans="1:8" ht="15.75" customHeight="1" x14ac:dyDescent="0.25">
      <c r="A28" s="98" t="s">
        <v>30</v>
      </c>
      <c r="B28" s="98"/>
      <c r="C28" s="98"/>
      <c r="D28" s="98"/>
      <c r="E28" s="98"/>
      <c r="F28" s="98"/>
      <c r="G28" s="98"/>
      <c r="H28" s="98"/>
    </row>
    <row r="29" spans="1:8" x14ac:dyDescent="0.25">
      <c r="C29" s="2"/>
      <c r="D29" s="2"/>
    </row>
    <row r="30" spans="1:8" ht="48.75" customHeight="1" x14ac:dyDescent="0.25">
      <c r="A30" s="39" t="s">
        <v>32</v>
      </c>
      <c r="B30" s="39" t="s">
        <v>31</v>
      </c>
      <c r="C30" s="65" t="s">
        <v>13</v>
      </c>
      <c r="D30" s="64" t="s">
        <v>27</v>
      </c>
      <c r="E30" s="48"/>
      <c r="F30" s="40" t="s">
        <v>19</v>
      </c>
      <c r="G30" s="40" t="s">
        <v>20</v>
      </c>
      <c r="H30" s="40" t="s">
        <v>21</v>
      </c>
    </row>
    <row r="31" spans="1:8" x14ac:dyDescent="0.25">
      <c r="A31" s="41"/>
      <c r="B31" s="41"/>
      <c r="C31" s="66">
        <f>IF($B$31="",0,DAYS360(A31,$B$31)+1)</f>
        <v>0</v>
      </c>
      <c r="D31" s="52">
        <f>35/35</f>
        <v>1</v>
      </c>
      <c r="E31" s="49">
        <f>C31*D31</f>
        <v>0</v>
      </c>
      <c r="F31" s="42">
        <f>ROUNDDOWN(E31/360,0)</f>
        <v>0</v>
      </c>
      <c r="G31" s="42">
        <f>ROUNDDOWN((E31-(F31*360))/30,0)</f>
        <v>0</v>
      </c>
      <c r="H31" s="42">
        <f>ROUNDDOWN(E31-(F31*360)-(G31*30),)</f>
        <v>0</v>
      </c>
    </row>
    <row r="32" spans="1:8" x14ac:dyDescent="0.25">
      <c r="A32" s="41"/>
      <c r="B32" s="41"/>
      <c r="C32" s="66">
        <f>IF($B$32="",0,DAYS360(A32,$B$32)+1)</f>
        <v>0</v>
      </c>
      <c r="D32" s="60">
        <f t="shared" ref="D32:D44" si="0">35/35</f>
        <v>1</v>
      </c>
      <c r="E32" s="50">
        <f t="shared" ref="E32:E44" si="1">C32*D32</f>
        <v>0</v>
      </c>
      <c r="F32" s="42">
        <f t="shared" ref="F32:F38" si="2">ROUNDDOWN(E32/360,0)</f>
        <v>0</v>
      </c>
      <c r="G32" s="42">
        <f t="shared" ref="G32:G38" si="3">ROUNDDOWN((E32-(F32*360))/30,0)</f>
        <v>0</v>
      </c>
      <c r="H32" s="42">
        <f t="shared" ref="H32:H38" si="4">ROUNDDOWN(E32-(F32*360)-(G32*30),)</f>
        <v>0</v>
      </c>
    </row>
    <row r="33" spans="1:8" x14ac:dyDescent="0.25">
      <c r="A33" s="41"/>
      <c r="B33" s="41"/>
      <c r="C33" s="66">
        <f>IF($B$33="",0,DAYS360(A33,$B$33)+1)</f>
        <v>0</v>
      </c>
      <c r="D33" s="60">
        <f t="shared" si="0"/>
        <v>1</v>
      </c>
      <c r="E33" s="50">
        <f t="shared" si="1"/>
        <v>0</v>
      </c>
      <c r="F33" s="42">
        <f t="shared" si="2"/>
        <v>0</v>
      </c>
      <c r="G33" s="42">
        <f t="shared" si="3"/>
        <v>0</v>
      </c>
      <c r="H33" s="42">
        <f t="shared" si="4"/>
        <v>0</v>
      </c>
    </row>
    <row r="34" spans="1:8" x14ac:dyDescent="0.25">
      <c r="A34" s="41"/>
      <c r="B34" s="41"/>
      <c r="C34" s="66">
        <f>IF($B$34="",0,DAYS360(A34,$B$34)+1)</f>
        <v>0</v>
      </c>
      <c r="D34" s="60">
        <f t="shared" si="0"/>
        <v>1</v>
      </c>
      <c r="E34" s="51">
        <f t="shared" si="1"/>
        <v>0</v>
      </c>
      <c r="F34" s="42">
        <f t="shared" si="2"/>
        <v>0</v>
      </c>
      <c r="G34" s="42">
        <f t="shared" si="3"/>
        <v>0</v>
      </c>
      <c r="H34" s="42">
        <f t="shared" si="4"/>
        <v>0</v>
      </c>
    </row>
    <row r="35" spans="1:8" x14ac:dyDescent="0.25">
      <c r="A35" s="41"/>
      <c r="B35" s="41"/>
      <c r="C35" s="66">
        <f>IF($B$35="",0,DAYS360(A35,$B$35)+1)</f>
        <v>0</v>
      </c>
      <c r="D35" s="60">
        <f t="shared" si="0"/>
        <v>1</v>
      </c>
      <c r="E35" s="49">
        <f t="shared" si="1"/>
        <v>0</v>
      </c>
      <c r="F35" s="42">
        <f t="shared" si="2"/>
        <v>0</v>
      </c>
      <c r="G35" s="42">
        <f t="shared" si="3"/>
        <v>0</v>
      </c>
      <c r="H35" s="42">
        <f t="shared" si="4"/>
        <v>0</v>
      </c>
    </row>
    <row r="36" spans="1:8" x14ac:dyDescent="0.25">
      <c r="A36" s="41"/>
      <c r="B36" s="41"/>
      <c r="C36" s="66">
        <f>IF($B$36="",0,DAYS360(A36,$B$36)+1)</f>
        <v>0</v>
      </c>
      <c r="D36" s="61">
        <f t="shared" si="0"/>
        <v>1</v>
      </c>
      <c r="E36" s="50">
        <f t="shared" si="1"/>
        <v>0</v>
      </c>
      <c r="F36" s="42">
        <f t="shared" si="2"/>
        <v>0</v>
      </c>
      <c r="G36" s="42">
        <f t="shared" si="3"/>
        <v>0</v>
      </c>
      <c r="H36" s="42">
        <f t="shared" si="4"/>
        <v>0</v>
      </c>
    </row>
    <row r="37" spans="1:8" x14ac:dyDescent="0.25">
      <c r="A37" s="41"/>
      <c r="B37" s="41"/>
      <c r="C37" s="66">
        <f>IF($B$37="",0,DAYS360(A37,$B$37)+1)</f>
        <v>0</v>
      </c>
      <c r="D37" s="52">
        <f t="shared" si="0"/>
        <v>1</v>
      </c>
      <c r="E37" s="50">
        <f t="shared" si="1"/>
        <v>0</v>
      </c>
      <c r="F37" s="42">
        <f t="shared" si="2"/>
        <v>0</v>
      </c>
      <c r="G37" s="42">
        <f t="shared" si="3"/>
        <v>0</v>
      </c>
      <c r="H37" s="42">
        <f t="shared" si="4"/>
        <v>0</v>
      </c>
    </row>
    <row r="38" spans="1:8" x14ac:dyDescent="0.25">
      <c r="A38" s="41"/>
      <c r="B38" s="41"/>
      <c r="C38" s="66">
        <f>IF(B38="",0,DAYS360(A38,B38)+1)</f>
        <v>0</v>
      </c>
      <c r="D38" s="61">
        <f t="shared" si="0"/>
        <v>1</v>
      </c>
      <c r="E38" s="50">
        <f t="shared" si="1"/>
        <v>0</v>
      </c>
      <c r="F38" s="42">
        <f t="shared" si="2"/>
        <v>0</v>
      </c>
      <c r="G38" s="42">
        <f t="shared" si="3"/>
        <v>0</v>
      </c>
      <c r="H38" s="42">
        <f t="shared" si="4"/>
        <v>0</v>
      </c>
    </row>
    <row r="39" spans="1:8" x14ac:dyDescent="0.25">
      <c r="A39" s="41"/>
      <c r="B39" s="41"/>
      <c r="C39" s="66">
        <f>IF(B39="",0,DAYS360(A39,B39)+1)</f>
        <v>0</v>
      </c>
      <c r="D39" s="52">
        <f t="shared" si="0"/>
        <v>1</v>
      </c>
      <c r="E39" s="54">
        <f t="shared" si="1"/>
        <v>0</v>
      </c>
      <c r="F39" s="55">
        <f>ROUNDDOWN(E39/360,0)</f>
        <v>0</v>
      </c>
      <c r="G39" s="42">
        <f>ROUNDDOWN((E39-(F39*360))/30,0)</f>
        <v>0</v>
      </c>
      <c r="H39" s="42">
        <f>ROUNDDOWN(E39-(F39*360)-(G39*30),)</f>
        <v>0</v>
      </c>
    </row>
    <row r="40" spans="1:8" x14ac:dyDescent="0.25">
      <c r="A40" s="41"/>
      <c r="B40" s="41"/>
      <c r="C40" s="66">
        <f>IF(B40="",0,DAYS360(A40,B40)+1)</f>
        <v>0</v>
      </c>
      <c r="D40" s="62">
        <f t="shared" si="0"/>
        <v>1</v>
      </c>
      <c r="E40" s="47">
        <f t="shared" si="1"/>
        <v>0</v>
      </c>
      <c r="F40" s="42">
        <f>ROUNDDOWN(E40/360,0)</f>
        <v>0</v>
      </c>
      <c r="G40" s="42">
        <f>ROUNDDOWN((E40-(F40*360))/30,0)</f>
        <v>0</v>
      </c>
      <c r="H40" s="42">
        <f>ROUNDDOWN(E40-(F40*360)-(G40*30),)</f>
        <v>0</v>
      </c>
    </row>
    <row r="41" spans="1:8" x14ac:dyDescent="0.25">
      <c r="A41" s="41"/>
      <c r="B41" s="41"/>
      <c r="C41" s="66">
        <f t="shared" ref="C41:C43" si="5">IF(B41="",0,DAYS360(A41,B41)+1)</f>
        <v>0</v>
      </c>
      <c r="D41" s="52">
        <f t="shared" si="0"/>
        <v>1</v>
      </c>
      <c r="E41" s="54">
        <f t="shared" ref="E41:E43" si="6">C41*D41</f>
        <v>0</v>
      </c>
      <c r="F41" s="55">
        <f t="shared" ref="F41:F43" si="7">ROUNDDOWN(E41/360,0)</f>
        <v>0</v>
      </c>
      <c r="G41" s="42">
        <f t="shared" ref="G41:G43" si="8">ROUNDDOWN((E41-(F41*360))/30,0)</f>
        <v>0</v>
      </c>
      <c r="H41" s="42">
        <f t="shared" ref="H41:H43" si="9">ROUNDDOWN(E41-(F41*360)-(G41*30),)</f>
        <v>0</v>
      </c>
    </row>
    <row r="42" spans="1:8" x14ac:dyDescent="0.25">
      <c r="A42" s="41"/>
      <c r="B42" s="41"/>
      <c r="C42" s="66">
        <f t="shared" si="5"/>
        <v>0</v>
      </c>
      <c r="D42" s="62">
        <f t="shared" si="0"/>
        <v>1</v>
      </c>
      <c r="E42" s="47">
        <f t="shared" si="6"/>
        <v>0</v>
      </c>
      <c r="F42" s="42">
        <f t="shared" si="7"/>
        <v>0</v>
      </c>
      <c r="G42" s="42">
        <f t="shared" si="8"/>
        <v>0</v>
      </c>
      <c r="H42" s="42">
        <f t="shared" si="9"/>
        <v>0</v>
      </c>
    </row>
    <row r="43" spans="1:8" x14ac:dyDescent="0.25">
      <c r="A43" s="41"/>
      <c r="B43" s="41"/>
      <c r="C43" s="66">
        <f t="shared" si="5"/>
        <v>0</v>
      </c>
      <c r="D43" s="52">
        <f t="shared" si="0"/>
        <v>1</v>
      </c>
      <c r="E43" s="54">
        <f t="shared" si="6"/>
        <v>0</v>
      </c>
      <c r="F43" s="55">
        <f t="shared" si="7"/>
        <v>0</v>
      </c>
      <c r="G43" s="42">
        <f t="shared" si="8"/>
        <v>0</v>
      </c>
      <c r="H43" s="42">
        <f t="shared" si="9"/>
        <v>0</v>
      </c>
    </row>
    <row r="44" spans="1:8" ht="15.75" thickBot="1" x14ac:dyDescent="0.3">
      <c r="A44" s="41"/>
      <c r="B44" s="41"/>
      <c r="C44" s="66">
        <f>IF(B44="",0,DAYS360(A44,B44)+1)</f>
        <v>0</v>
      </c>
      <c r="D44" s="62">
        <f t="shared" si="0"/>
        <v>1</v>
      </c>
      <c r="E44" s="46">
        <f t="shared" si="1"/>
        <v>0</v>
      </c>
      <c r="F44" s="56">
        <f>ROUNDDOWN(E44/360,0)</f>
        <v>0</v>
      </c>
      <c r="G44" s="42">
        <f>ROUNDDOWN((E44-(F44*360))/30,0)</f>
        <v>0</v>
      </c>
      <c r="H44" s="42">
        <f>ROUNDDOWN(E44-(F44*360)-(G44*30),)</f>
        <v>0</v>
      </c>
    </row>
    <row r="45" spans="1:8" s="70" customFormat="1" ht="16.5" thickTop="1" thickBot="1" x14ac:dyDescent="0.3">
      <c r="A45" s="73"/>
      <c r="B45" s="73"/>
      <c r="C45" s="74"/>
      <c r="D45" s="75"/>
      <c r="E45" s="76"/>
      <c r="F45" s="77"/>
      <c r="G45" s="78"/>
      <c r="H45" s="79"/>
    </row>
    <row r="46" spans="1:8" ht="17.25" thickTop="1" thickBot="1" x14ac:dyDescent="0.3">
      <c r="A46" s="80"/>
      <c r="B46" s="81"/>
      <c r="C46" s="63"/>
      <c r="D46" s="53"/>
      <c r="E46" s="58">
        <f>SUM(E31:E44)</f>
        <v>0</v>
      </c>
      <c r="F46" s="59">
        <f>ROUNDDOWN(E46/360,0)</f>
        <v>0</v>
      </c>
      <c r="G46" s="44">
        <f>ROUNDDOWN((E46-(F46*360))/30,0)</f>
        <v>0</v>
      </c>
      <c r="H46" s="43">
        <f>ROUNDDOWN(E46-(F46*360)-(G46*30),)</f>
        <v>0</v>
      </c>
    </row>
    <row r="47" spans="1:8" ht="15.75" thickTop="1" x14ac:dyDescent="0.25">
      <c r="D47" s="2"/>
      <c r="E47" s="45"/>
      <c r="F47" s="57"/>
    </row>
    <row r="48" spans="1:8" ht="26.25" customHeight="1" x14ac:dyDescent="0.25">
      <c r="A48" s="38" t="s">
        <v>11</v>
      </c>
      <c r="B48" s="7"/>
      <c r="C48" s="7"/>
      <c r="D48" s="8"/>
      <c r="E48" s="7"/>
      <c r="F48" s="7"/>
      <c r="G48" s="6"/>
      <c r="H48" s="6"/>
    </row>
    <row r="49" spans="1:8" x14ac:dyDescent="0.25">
      <c r="A49" s="20"/>
      <c r="B49" s="21"/>
      <c r="C49" s="21"/>
      <c r="D49" s="22"/>
      <c r="E49" s="21"/>
      <c r="F49" s="21"/>
      <c r="G49" s="23"/>
      <c r="H49" s="23"/>
    </row>
    <row r="50" spans="1:8" ht="63" customHeight="1" x14ac:dyDescent="0.25">
      <c r="A50" s="102" t="s">
        <v>33</v>
      </c>
      <c r="B50" s="102"/>
      <c r="C50" s="102"/>
      <c r="D50" s="102"/>
      <c r="E50" s="102"/>
      <c r="F50" s="102"/>
      <c r="G50" s="102"/>
      <c r="H50" s="102"/>
    </row>
    <row r="51" spans="1:8" ht="21.75" customHeight="1" x14ac:dyDescent="0.25">
      <c r="A51" s="32"/>
      <c r="B51" s="32"/>
      <c r="C51" s="32"/>
      <c r="D51" s="32"/>
      <c r="E51" s="32"/>
      <c r="F51" s="32"/>
      <c r="G51" s="32"/>
      <c r="H51" s="32"/>
    </row>
    <row r="52" spans="1:8" ht="81" customHeight="1" x14ac:dyDescent="0.25">
      <c r="A52" s="100" t="s">
        <v>35</v>
      </c>
      <c r="B52" s="100"/>
      <c r="C52" s="100"/>
      <c r="D52" s="100"/>
      <c r="E52" s="100"/>
      <c r="F52" s="100"/>
      <c r="G52" s="100"/>
      <c r="H52" s="100"/>
    </row>
    <row r="53" spans="1:8" ht="15.75" customHeight="1" x14ac:dyDescent="0.25">
      <c r="A53" s="72"/>
      <c r="B53" s="72"/>
      <c r="C53" s="72"/>
      <c r="D53" s="72"/>
      <c r="E53" s="72"/>
      <c r="F53" s="72"/>
      <c r="G53" s="72"/>
      <c r="H53" s="72"/>
    </row>
    <row r="54" spans="1:8" ht="15.75" thickBot="1" x14ac:dyDescent="0.3">
      <c r="A54" s="15"/>
      <c r="B54" s="34" t="s">
        <v>22</v>
      </c>
      <c r="C54" s="33" t="s">
        <v>24</v>
      </c>
      <c r="D54" s="33" t="s">
        <v>23</v>
      </c>
      <c r="F54" s="11"/>
      <c r="G54" s="11"/>
    </row>
    <row r="55" spans="1:8" ht="15.75" thickBot="1" x14ac:dyDescent="0.3">
      <c r="A55" t="s">
        <v>0</v>
      </c>
      <c r="B55" s="84">
        <f>F55</f>
        <v>0</v>
      </c>
      <c r="C55" s="85">
        <f>1/4</f>
        <v>0.25</v>
      </c>
      <c r="D55" s="9">
        <f>(G9*C55)*B55</f>
        <v>0</v>
      </c>
      <c r="F55" s="12">
        <f>MIN(10,ROUNDDOWN(E46/360,0))</f>
        <v>0</v>
      </c>
      <c r="G55" s="11"/>
    </row>
    <row r="56" spans="1:8" ht="15.75" thickBot="1" x14ac:dyDescent="0.3">
      <c r="A56" t="s">
        <v>1</v>
      </c>
      <c r="B56" s="84">
        <f t="shared" ref="B56:B58" si="10">F56</f>
        <v>0</v>
      </c>
      <c r="C56" s="85">
        <f>2/5</f>
        <v>0.4</v>
      </c>
      <c r="D56" s="10">
        <f>(G9*C56)*B56</f>
        <v>0</v>
      </c>
      <c r="F56" s="11">
        <f>MIN(5,ROUNDDOWN(E46/360,0)-F55)</f>
        <v>0</v>
      </c>
      <c r="G56" s="11"/>
    </row>
    <row r="57" spans="1:8" ht="19.5" thickBot="1" x14ac:dyDescent="0.35">
      <c r="A57" t="s">
        <v>2</v>
      </c>
      <c r="B57" s="84">
        <f t="shared" si="10"/>
        <v>0</v>
      </c>
      <c r="C57" s="85">
        <v>0.5</v>
      </c>
      <c r="D57" s="9">
        <f>(G9*C57)*B57</f>
        <v>0</v>
      </c>
      <c r="F57" s="11">
        <f>MIN(5,ROUNDDOWN(E46/360,0)-F55-F56)</f>
        <v>0</v>
      </c>
      <c r="G57" s="28"/>
    </row>
    <row r="58" spans="1:8" ht="15.75" thickBot="1" x14ac:dyDescent="0.3">
      <c r="A58" t="s">
        <v>3</v>
      </c>
      <c r="B58" s="84">
        <f t="shared" si="10"/>
        <v>0</v>
      </c>
      <c r="C58" s="85">
        <f>3/5</f>
        <v>0.6</v>
      </c>
      <c r="D58" s="83">
        <f>(G9*C58)*B58</f>
        <v>0</v>
      </c>
      <c r="F58" s="11">
        <f>MIN(4,ROUNDDOWN(E46/360,0)-F55-F56-F57)</f>
        <v>0</v>
      </c>
      <c r="G58" s="11"/>
    </row>
    <row r="59" spans="1:8" ht="15.75" thickBot="1" x14ac:dyDescent="0.3">
      <c r="B59" s="14"/>
      <c r="C59" s="1"/>
      <c r="D59" s="82"/>
      <c r="F59" s="11"/>
      <c r="G59" s="11"/>
    </row>
    <row r="60" spans="1:8" ht="16.5" customHeight="1" thickTop="1" thickBot="1" x14ac:dyDescent="0.35">
      <c r="B60" s="103" t="s">
        <v>15</v>
      </c>
      <c r="C60" s="92"/>
      <c r="D60" s="26">
        <f>SUM(D55:D58)</f>
        <v>0</v>
      </c>
      <c r="E60" s="25"/>
    </row>
    <row r="61" spans="1:8" ht="15.75" thickTop="1" x14ac:dyDescent="0.25">
      <c r="C61" s="3"/>
      <c r="D61" s="27"/>
    </row>
    <row r="62" spans="1:8" x14ac:dyDescent="0.25">
      <c r="A62" s="101" t="s">
        <v>17</v>
      </c>
      <c r="B62" s="101"/>
      <c r="C62" s="101"/>
      <c r="D62" s="101"/>
      <c r="E62" s="101"/>
      <c r="F62" s="101"/>
      <c r="G62" s="2"/>
      <c r="H62" s="2"/>
    </row>
    <row r="63" spans="1:8" x14ac:dyDescent="0.25">
      <c r="A63" s="101"/>
      <c r="B63" s="101"/>
      <c r="C63" s="101"/>
      <c r="D63" s="101"/>
      <c r="E63" s="101"/>
      <c r="F63" s="101"/>
      <c r="G63" s="29">
        <f>G9*24</f>
        <v>0</v>
      </c>
    </row>
    <row r="64" spans="1:8" ht="15.75" thickBot="1" x14ac:dyDescent="0.3">
      <c r="A64" s="4"/>
      <c r="B64" s="2"/>
      <c r="C64" s="2"/>
      <c r="D64" s="13" t="s">
        <v>14</v>
      </c>
      <c r="F64" s="2"/>
    </row>
    <row r="65" spans="2:4" ht="15" customHeight="1" thickTop="1" thickBot="1" x14ac:dyDescent="0.35">
      <c r="B65" s="91" t="s">
        <v>18</v>
      </c>
      <c r="C65" s="92"/>
      <c r="D65" s="31">
        <f>MIN(24,F46)*G9</f>
        <v>0</v>
      </c>
    </row>
    <row r="66" spans="2:4" ht="15.75" thickTop="1" x14ac:dyDescent="0.25">
      <c r="D66" s="30"/>
    </row>
  </sheetData>
  <mergeCells count="19">
    <mergeCell ref="B65:C65"/>
    <mergeCell ref="A5:C5"/>
    <mergeCell ref="E5:H5"/>
    <mergeCell ref="A14:B14"/>
    <mergeCell ref="A9:C9"/>
    <mergeCell ref="A28:H28"/>
    <mergeCell ref="A26:H26"/>
    <mergeCell ref="A52:H52"/>
    <mergeCell ref="A62:F63"/>
    <mergeCell ref="A50:H50"/>
    <mergeCell ref="B60:C60"/>
    <mergeCell ref="A1:H3"/>
    <mergeCell ref="B19:F19"/>
    <mergeCell ref="A22:F22"/>
    <mergeCell ref="B20:E21"/>
    <mergeCell ref="B16:F16"/>
    <mergeCell ref="B17:F17"/>
    <mergeCell ref="B18:F18"/>
    <mergeCell ref="A11:H12"/>
  </mergeCells>
  <hyperlinks>
    <hyperlink ref="A14" r:id="rId1" display="exclure : " xr:uid="{00000000-0004-0000-0000-000000000000}"/>
    <hyperlink ref="A28:H28" r:id="rId2" display="Se reporter à la note pour le congé parental" xr:uid="{00000000-0004-0000-0000-000001000000}"/>
  </hyperlinks>
  <pageMargins left="0.7" right="0.7" top="0.75" bottom="0.75" header="0.3" footer="0.3"/>
  <pageSetup paperSize="9" scale="83" fitToHeight="0" orientation="portrait" r:id="rId3"/>
  <rowBreaks count="1" manualBreakCount="1">
    <brk id="28" max="7"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Padioleau</dc:creator>
  <cp:lastModifiedBy>Christine Padioleau</cp:lastModifiedBy>
  <cp:lastPrinted>2020-01-27T14:34:42Z</cp:lastPrinted>
  <dcterms:created xsi:type="dcterms:W3CDTF">2020-01-20T13:25:08Z</dcterms:created>
  <dcterms:modified xsi:type="dcterms:W3CDTF">2022-05-03T08:59:18Z</dcterms:modified>
</cp:coreProperties>
</file>